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G:\01_AES_admin\3 Procédures\Tarification\Formulaire projection tarif site web\"/>
    </mc:Choice>
  </mc:AlternateContent>
  <bookViews>
    <workbookView xWindow="0" yWindow="0" windowWidth="28800" windowHeight="12435"/>
  </bookViews>
  <sheets>
    <sheet name="Berechnung des Tarifs" sheetId="7" r:id="rId1"/>
    <sheet name="Feuil1" sheetId="17" state="hidden" r:id="rId2"/>
  </sheets>
  <definedNames>
    <definedName name="_xlnm.Print_Area" localSheetId="0">'Berechnung des Tarifs'!$A$1:$F$40</definedName>
  </definedNames>
  <calcPr calcId="162913"/>
</workbook>
</file>

<file path=xl/calcChain.xml><?xml version="1.0" encoding="utf-8"?>
<calcChain xmlns="http://schemas.openxmlformats.org/spreadsheetml/2006/main">
  <c r="F28" i="7" l="1"/>
  <c r="F24" i="7"/>
  <c r="A32" i="7" l="1"/>
  <c r="D11" i="7"/>
  <c r="F17" i="7" l="1"/>
  <c r="F22" i="7" l="1"/>
  <c r="E3" i="17"/>
  <c r="F3" i="17"/>
  <c r="E4" i="17"/>
  <c r="F4" i="17"/>
  <c r="E5" i="17"/>
  <c r="F5" i="17"/>
  <c r="E6" i="17"/>
  <c r="F6" i="17"/>
  <c r="E7" i="17"/>
  <c r="F7" i="17"/>
  <c r="E8" i="17"/>
  <c r="F8" i="17"/>
  <c r="E9" i="17"/>
  <c r="F9" i="17"/>
  <c r="E10" i="17"/>
  <c r="F10" i="17"/>
  <c r="E11" i="17"/>
  <c r="F11" i="17"/>
  <c r="E12" i="17"/>
  <c r="F12" i="17"/>
  <c r="E13" i="17"/>
  <c r="F13" i="17"/>
  <c r="E14" i="17"/>
  <c r="F14" i="17"/>
  <c r="E15" i="17"/>
  <c r="F15" i="17"/>
  <c r="F2" i="17"/>
  <c r="E2" i="17"/>
  <c r="F14" i="7" l="1"/>
  <c r="F30" i="7" l="1"/>
  <c r="F27" i="7" l="1"/>
  <c r="F21" i="7"/>
  <c r="F20" i="7"/>
  <c r="F19" i="7"/>
  <c r="F18" i="7"/>
  <c r="F16" i="7"/>
  <c r="F32" i="7" l="1"/>
  <c r="F31" i="7"/>
  <c r="F36" i="7"/>
  <c r="D36" i="7" l="1"/>
</calcChain>
</file>

<file path=xl/sharedStrings.xml><?xml version="1.0" encoding="utf-8"?>
<sst xmlns="http://schemas.openxmlformats.org/spreadsheetml/2006/main" count="56" uniqueCount="54">
  <si>
    <t>RDETLimInf</t>
  </si>
  <si>
    <t>RDetLimSup</t>
  </si>
  <si>
    <t>TarifEEAT_2</t>
  </si>
  <si>
    <t>TarifEPAT_2</t>
  </si>
  <si>
    <t>FritaxEEAT_2</t>
  </si>
  <si>
    <t>FritaxEPAT_2</t>
  </si>
  <si>
    <t>Berechnung des Tarifs der ausserschulischen Betreuung</t>
  </si>
  <si>
    <t>Familie:</t>
  </si>
  <si>
    <t>Alleinerziehende oder Verheiratete Eltern</t>
  </si>
  <si>
    <t>Eltern im Konkubinat</t>
  </si>
  <si>
    <t>1. Veranlagungsanzeige</t>
  </si>
  <si>
    <t>2. Veranlagungsanzeige</t>
  </si>
  <si>
    <t>Beträge, welche bei der Feststellung des Tarifs  berücksichtig werden</t>
  </si>
  <si>
    <t>Ziffer 4.115</t>
  </si>
  <si>
    <t>Einkommen netto</t>
  </si>
  <si>
    <t>Ziffer 4.910</t>
  </si>
  <si>
    <t>Ziffer 4.120</t>
  </si>
  <si>
    <t>Ziffer 4.130</t>
  </si>
  <si>
    <t>Ziffer 4.110</t>
  </si>
  <si>
    <t>Ziffer 4.140</t>
  </si>
  <si>
    <t>Ziffer 4.210</t>
  </si>
  <si>
    <t>Ziffer 4.310</t>
  </si>
  <si>
    <t xml:space="preserve">Fügen Sie folgende Ziffern hinzu: </t>
  </si>
  <si>
    <t>(nur positive Beträge)</t>
  </si>
  <si>
    <t>Zu bezahlender Tarif</t>
  </si>
  <si>
    <t>TARIF PRO KIND</t>
  </si>
  <si>
    <t>Personen mit Quellensteuer</t>
  </si>
  <si>
    <t>Steuerbares Einkommen (brutto)</t>
  </si>
  <si>
    <t>Steuerbares Vermögen</t>
  </si>
  <si>
    <t>Unfallversicherung und Krankenkasse</t>
  </si>
  <si>
    <t xml:space="preserve">Andere Prämien und Beitragszahlungen </t>
  </si>
  <si>
    <t>Prämien Vorsorge 3a</t>
  </si>
  <si>
    <t>2. Säule, Pensionskasse</t>
  </si>
  <si>
    <t>Abzug pro unterhaltsberechtigtes Kind (- CHF 11'500.00 pro Kind, ab dem 2. unterhaltsberechtigen Kind)</t>
  </si>
  <si>
    <t>Diese Tarife sind anwendbar für die Kinder, welche in der Stadt Freiburg wohnhaft sind. Für Kinder, welche in einer anderen Gemeinde wohnen, wird der Maximaltarif angewendet. Eine Subvention kann in der Wohngemeinde angefragt werden.</t>
  </si>
  <si>
    <t xml:space="preserve">Diese Tabelle zeigt nur Richtwerte. Der definitive Tarif wird von dem Sekretariat der familienergänzenden Betreeung (FEB) berechnet. </t>
  </si>
  <si>
    <t>füllen Sie die erste Spalte mit den Angaben Ihrer Veranlagungsanzeige oder der Steuererklärung aus.</t>
  </si>
  <si>
    <t>Ziffer 7.910</t>
  </si>
  <si>
    <r>
      <t xml:space="preserve">Anzahl unterhaltsberechtigte Kinder
</t>
    </r>
    <r>
      <rPr>
        <i/>
        <sz val="8"/>
        <rFont val="Calibri"/>
        <family val="2"/>
        <scheme val="minor"/>
      </rPr>
      <t>Fügen Sie die aktuelle Anzahl der unterhaltsberechtigten Kinder ein.</t>
    </r>
    <r>
      <rPr>
        <sz val="8"/>
        <rFont val="Wingdings"/>
        <charset val="2"/>
      </rPr>
      <t>à</t>
    </r>
    <r>
      <rPr>
        <b/>
        <sz val="12"/>
        <rFont val="Calibri"/>
        <family val="2"/>
        <scheme val="minor"/>
      </rPr>
      <t xml:space="preserve">  </t>
    </r>
  </si>
  <si>
    <r>
      <t>Wenn Sie anstatt der Veranlagungsanzeige die Steuererklärung benutzen tragen Sie hier bitte eine 1 ein.</t>
    </r>
    <r>
      <rPr>
        <sz val="8"/>
        <rFont val="Wingdings"/>
        <charset val="2"/>
      </rPr>
      <t>à</t>
    </r>
  </si>
  <si>
    <r>
      <rPr>
        <i/>
        <sz val="8"/>
        <rFont val="Calibri"/>
        <family val="2"/>
        <scheme val="minor"/>
      </rPr>
      <t>Jahr angeben</t>
    </r>
    <r>
      <rPr>
        <b/>
        <sz val="10"/>
        <rFont val="Calibri"/>
        <family val="2"/>
        <scheme val="minor"/>
      </rPr>
      <t xml:space="preserve">
</t>
    </r>
    <r>
      <rPr>
        <sz val="8"/>
        <rFont val="Wingdings"/>
        <charset val="2"/>
      </rPr>
      <t>â</t>
    </r>
  </si>
  <si>
    <r>
      <t>Prämienvergünstigung</t>
    </r>
    <r>
      <rPr>
        <i/>
        <sz val="8"/>
        <color rgb="FFC00000"/>
        <rFont val="Calibri"/>
        <family val="2"/>
        <scheme val="minor"/>
      </rPr>
      <t xml:space="preserve"> (abgezogen)</t>
    </r>
  </si>
  <si>
    <r>
      <t xml:space="preserve">Steuerbares Vermögen über CHF 0.-
</t>
    </r>
    <r>
      <rPr>
        <i/>
        <sz val="8"/>
        <color rgb="FFC00000"/>
        <rFont val="Calibri"/>
        <family val="2"/>
        <scheme val="minor"/>
      </rPr>
      <t>(1/20 sind 5%)</t>
    </r>
  </si>
  <si>
    <r>
      <t xml:space="preserve">Erwerbstätige Personen / Rentenbezüger </t>
    </r>
    <r>
      <rPr>
        <i/>
        <sz val="8"/>
        <rFont val="Calibri"/>
        <family val="2"/>
        <scheme val="minor"/>
      </rPr>
      <t>(zweite Spalte Einkommen)</t>
    </r>
    <r>
      <rPr>
        <b/>
        <sz val="12"/>
        <rFont val="Calibri"/>
        <family val="2"/>
        <scheme val="minor"/>
      </rPr>
      <t xml:space="preserve">
</t>
    </r>
    <r>
      <rPr>
        <b/>
        <sz val="9"/>
        <rFont val="Calibri"/>
        <family val="2"/>
        <scheme val="minor"/>
      </rPr>
      <t xml:space="preserve">Kontaktieren Sie das Sekretariat der FEB, falls Sie einer selbständigen Aktivität nachgehen. </t>
    </r>
  </si>
  <si>
    <r>
      <t xml:space="preserve">"Steuerbares Vermögen" hinzufügen </t>
    </r>
    <r>
      <rPr>
        <i/>
        <sz val="8"/>
        <rFont val="Calibri"/>
        <family val="2"/>
        <scheme val="minor"/>
      </rPr>
      <t>(zweite Spalte Vermögen)</t>
    </r>
  </si>
  <si>
    <r>
      <t xml:space="preserve">Private Immobilienkosten (Gesamteinkommen einfügen)
</t>
    </r>
    <r>
      <rPr>
        <i/>
        <sz val="8"/>
        <color rgb="FFC00000"/>
        <rFont val="Calibri"/>
        <family val="2"/>
        <scheme val="minor"/>
      </rPr>
      <t>(wenn mehr als  CHF 15'000.-)</t>
    </r>
  </si>
  <si>
    <r>
      <t xml:space="preserve">Private Schulden (Gesamteinkommen einfügen)
</t>
    </r>
    <r>
      <rPr>
        <i/>
        <sz val="8"/>
        <color rgb="FFC00000"/>
        <rFont val="Calibri"/>
        <family val="2"/>
        <scheme val="minor"/>
      </rPr>
      <t>(wenn mehr als CHF 30'000.-)</t>
    </r>
  </si>
  <si>
    <r>
      <rPr>
        <i/>
        <sz val="8"/>
        <rFont val="Calibri"/>
        <family val="2"/>
        <scheme val="minor"/>
      </rPr>
      <t>Gesamteinkommen einfügen</t>
    </r>
    <r>
      <rPr>
        <i/>
        <sz val="8"/>
        <color rgb="FFC00000"/>
        <rFont val="Calibri"/>
        <family val="2"/>
        <scheme val="minor"/>
      </rPr>
      <t xml:space="preserve">
80% werden berücksichtigt</t>
    </r>
  </si>
  <si>
    <t xml:space="preserve">Ein Betrag von CHF 50.- pro Kind wird in Rechnung gestellt, für die Eröffnung eines Einschreibedossiers.
Die Essenskosten (CHF 8.-) sind im Tarif nicht enthalten. </t>
  </si>
  <si>
    <t xml:space="preserve">bitte notieren Sie positive Zahlen. </t>
  </si>
  <si>
    <t>1. Lohnausweis</t>
  </si>
  <si>
    <t>2. Lohnausweis</t>
  </si>
  <si>
    <t xml:space="preserve">füllen Sie beide Spalten mit den Angaben der Veranlagungsanzeige oder der Steuererklärung jedes Partners aus. </t>
  </si>
  <si>
    <t>Die einzureichende Veranlagungsanzeige ist diese, welche ein Jahr vor Betreuungsbeginn datiert ist (bspw. Anzeige für 2020 für das Schuljahr 2022-2023). Wenn Sie diese Veranlagungsanzeige noch nicht erhalten haben, stellen Sie uns provisorisch die ausgefüllte Steuererklärung des entsprechenden Jahres zu (Steuererklärung 2020). In diesem Fall, wird der Tarif eine Stufe erhöht. Sobald die Veranlagungsanzeige eingereicht wird, wird der Tarif rückwirkend auf den 1. August des laufenden Schuljahres angepasst.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</si>
</sst>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64" formatCode="_ &quot;SFr.&quot;\ * #,##0.00_ ;_ &quot;SFr.&quot;\ * \-#,##0.00_ ;_ &quot;SFr.&quot;\ * &quot;-&quot;??_ ;_ @_ "/>
    <numFmt numFmtId="165" formatCode="0.0000"/>
    <numFmt numFmtId="166" formatCode="&quot;fr.&quot;\ #,##0"/>
    <numFmt numFmtId="167" formatCode="&quot;code &quot;0.000"/>
    <numFmt numFmtId="168" formatCode="[$CHF]\ #,##0"/>
    <numFmt numFmtId="169" formatCode="#,##0\ &quot;CHF&quot;"/>
    <numFmt numFmtId="170" formatCode="#,##0.00\ &quot;CHF&quot;"/>
    <numFmt numFmtId="171" formatCode="&quot;CHF&quot;\ #,##0"/>
    <numFmt numFmtId="172" formatCode="&quot;Interne Berechnung&quot;\ &quot;CHF&quot;\ #,##0"/>
    <numFmt numFmtId="173" formatCode="&quot;code &quot;0.00000"/>
    <numFmt numFmtId="174" formatCode="&quot;CHF&quot;\ 0.00&quot;/Einheit bis 2H&quot;"/>
    <numFmt numFmtId="175" formatCode="&quot;CHF&quot;\ 0.00&quot;/Einheit für 3-8H&quot;"/>
    <numFmt numFmtId="176" formatCode="\-\ &quot;CHF&quot;\ #,##0"/>
  </numFmts>
  <fonts count="22" x14ac:knownFonts="1">
    <font>
      <sz val="10"/>
      <name val="Arial"/>
    </font>
    <font>
      <sz val="10"/>
      <name val="Arial"/>
      <family val="2"/>
    </font>
    <font>
      <sz val="14"/>
      <name val="Calibri"/>
      <family val="2"/>
      <scheme val="minor"/>
    </font>
    <font>
      <sz val="12"/>
      <name val="Calibri"/>
      <family val="2"/>
      <scheme val="minor"/>
    </font>
    <font>
      <b/>
      <sz val="11"/>
      <color theme="1"/>
      <name val="Calibri"/>
      <family val="2"/>
      <scheme val="minor"/>
    </font>
    <font>
      <i/>
      <sz val="10"/>
      <name val="Calibri"/>
      <family val="2"/>
    </font>
    <font>
      <b/>
      <sz val="18"/>
      <name val="Calibri"/>
      <family val="2"/>
      <scheme val="minor"/>
    </font>
    <font>
      <sz val="10"/>
      <name val="Calibri"/>
      <family val="2"/>
      <scheme val="minor"/>
    </font>
    <font>
      <b/>
      <sz val="14"/>
      <name val="Calibri"/>
      <family val="2"/>
      <scheme val="minor"/>
    </font>
    <font>
      <i/>
      <sz val="10"/>
      <name val="Calibri"/>
      <family val="2"/>
      <scheme val="minor"/>
    </font>
    <font>
      <b/>
      <sz val="12"/>
      <name val="Calibri"/>
      <family val="2"/>
      <scheme val="minor"/>
    </font>
    <font>
      <b/>
      <sz val="10"/>
      <name val="Calibri"/>
      <family val="2"/>
      <scheme val="minor"/>
    </font>
    <font>
      <i/>
      <sz val="9"/>
      <name val="Calibri"/>
      <family val="2"/>
      <scheme val="minor"/>
    </font>
    <font>
      <b/>
      <i/>
      <sz val="14"/>
      <name val="Calibri"/>
      <family val="2"/>
      <scheme val="minor"/>
    </font>
    <font>
      <b/>
      <sz val="16"/>
      <name val="Calibri"/>
      <family val="2"/>
      <scheme val="minor"/>
    </font>
    <font>
      <b/>
      <sz val="11"/>
      <name val="Calibri"/>
      <family val="2"/>
      <scheme val="minor"/>
    </font>
    <font>
      <i/>
      <sz val="8"/>
      <name val="Calibri"/>
      <family val="2"/>
      <scheme val="minor"/>
    </font>
    <font>
      <i/>
      <sz val="11"/>
      <color rgb="FFC00000"/>
      <name val="Calibri"/>
      <family val="2"/>
      <scheme val="minor"/>
    </font>
    <font>
      <b/>
      <sz val="9"/>
      <name val="Calibri"/>
      <family val="2"/>
      <scheme val="minor"/>
    </font>
    <font>
      <sz val="8"/>
      <name val="Wingdings"/>
      <charset val="2"/>
    </font>
    <font>
      <i/>
      <sz val="8"/>
      <color rgb="FFC00000"/>
      <name val="Calibri"/>
      <family val="2"/>
      <scheme val="minor"/>
    </font>
    <font>
      <sz val="14"/>
      <color rgb="FFC00000"/>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E9F6FD"/>
        <bgColor indexed="22"/>
      </patternFill>
    </fill>
    <fill>
      <patternFill patternType="solid">
        <fgColor rgb="FFE9F6FD"/>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thin">
        <color indexed="64"/>
      </top>
      <bottom style="thin">
        <color indexed="64"/>
      </bottom>
      <diagonal/>
    </border>
    <border>
      <left/>
      <right style="hair">
        <color indexed="64"/>
      </right>
      <top style="thin">
        <color indexed="64"/>
      </top>
      <bottom/>
      <diagonal/>
    </border>
    <border>
      <left/>
      <right/>
      <top style="hair">
        <color indexed="64"/>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right style="thin">
        <color indexed="64"/>
      </right>
      <top/>
      <bottom/>
      <diagonal/>
    </border>
    <border>
      <left/>
      <right style="hair">
        <color indexed="64"/>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94">
    <xf numFmtId="0" fontId="0" fillId="0" borderId="0" xfId="0"/>
    <xf numFmtId="0" fontId="4" fillId="0" borderId="0" xfId="0" applyFont="1"/>
    <xf numFmtId="169" fontId="0" fillId="0" borderId="0" xfId="0" applyNumberFormat="1"/>
    <xf numFmtId="170" fontId="0" fillId="0" borderId="0" xfId="0" applyNumberFormat="1"/>
    <xf numFmtId="0" fontId="7" fillId="0" borderId="0" xfId="0" applyFont="1" applyAlignment="1" applyProtection="1">
      <alignment vertical="center"/>
    </xf>
    <xf numFmtId="0" fontId="6" fillId="0" borderId="0" xfId="0" applyFont="1" applyBorder="1" applyAlignment="1" applyProtection="1">
      <alignment horizontal="left" vertical="center" wrapText="1" indent="1"/>
    </xf>
    <xf numFmtId="0" fontId="8" fillId="0" borderId="0" xfId="0" applyFont="1" applyBorder="1" applyAlignment="1" applyProtection="1">
      <alignment horizontal="left" vertical="center" indent="1"/>
    </xf>
    <xf numFmtId="0" fontId="7" fillId="0" borderId="0" xfId="0" applyFont="1" applyFill="1" applyBorder="1" applyAlignment="1" applyProtection="1">
      <alignment horizontal="left" vertical="center" indent="1"/>
    </xf>
    <xf numFmtId="0" fontId="10" fillId="0" borderId="0" xfId="0" applyFont="1" applyAlignment="1" applyProtection="1">
      <alignment horizontal="left" vertical="center" wrapText="1" indent="1"/>
    </xf>
    <xf numFmtId="0" fontId="10" fillId="0" borderId="0" xfId="0" applyFont="1" applyAlignment="1" applyProtection="1">
      <alignment horizontal="left" vertical="center" indent="1"/>
    </xf>
    <xf numFmtId="0" fontId="7" fillId="0" borderId="0" xfId="0" applyFont="1" applyAlignment="1" applyProtection="1">
      <alignment horizontal="center" vertical="center"/>
    </xf>
    <xf numFmtId="0" fontId="7" fillId="0" borderId="0" xfId="0" applyFont="1" applyAlignment="1" applyProtection="1">
      <alignment horizontal="left" vertical="center"/>
    </xf>
    <xf numFmtId="0" fontId="11" fillId="0" borderId="0" xfId="0" applyFont="1" applyAlignment="1" applyProtection="1">
      <alignment horizontal="left" vertical="center" wrapText="1" indent="1"/>
    </xf>
    <xf numFmtId="0" fontId="8" fillId="0" borderId="0" xfId="0" applyFont="1" applyFill="1" applyAlignment="1" applyProtection="1">
      <alignment vertical="center"/>
    </xf>
    <xf numFmtId="0" fontId="8" fillId="0" borderId="0" xfId="0" applyFont="1" applyFill="1" applyBorder="1" applyAlignment="1" applyProtection="1">
      <alignment horizontal="center" vertical="center"/>
    </xf>
    <xf numFmtId="0" fontId="7" fillId="0" borderId="0" xfId="0" applyFont="1" applyFill="1" applyBorder="1" applyAlignment="1" applyProtection="1">
      <alignment horizontal="left" vertical="center"/>
    </xf>
    <xf numFmtId="0" fontId="7" fillId="0" borderId="0" xfId="0" applyFont="1" applyFill="1" applyAlignment="1" applyProtection="1">
      <alignment vertical="center"/>
    </xf>
    <xf numFmtId="0" fontId="15" fillId="2" borderId="16" xfId="0" applyFont="1" applyFill="1" applyBorder="1" applyAlignment="1" applyProtection="1">
      <alignment horizontal="right" vertical="center" wrapText="1" indent="1"/>
    </xf>
    <xf numFmtId="0" fontId="15" fillId="2" borderId="17" xfId="0" applyFont="1" applyFill="1" applyBorder="1" applyAlignment="1" applyProtection="1">
      <alignment horizontal="right" vertical="center" wrapText="1" indent="1"/>
    </xf>
    <xf numFmtId="167" fontId="3" fillId="0" borderId="7" xfId="0" applyNumberFormat="1" applyFont="1" applyFill="1" applyBorder="1" applyAlignment="1" applyProtection="1">
      <alignment horizontal="right" vertical="center" indent="1"/>
    </xf>
    <xf numFmtId="168" fontId="2" fillId="0" borderId="9" xfId="1" applyNumberFormat="1" applyFont="1" applyFill="1" applyBorder="1" applyAlignment="1" applyProtection="1">
      <alignment horizontal="right" vertical="center" indent="1"/>
    </xf>
    <xf numFmtId="166" fontId="2" fillId="2" borderId="9" xfId="1" applyNumberFormat="1" applyFont="1" applyFill="1" applyBorder="1" applyAlignment="1" applyProtection="1">
      <alignment horizontal="right" vertical="center" indent="1"/>
    </xf>
    <xf numFmtId="0" fontId="3" fillId="0" borderId="7" xfId="0" applyFont="1" applyFill="1" applyBorder="1" applyAlignment="1" applyProtection="1">
      <alignment horizontal="right" vertical="center" wrapText="1" indent="1"/>
    </xf>
    <xf numFmtId="0" fontId="3" fillId="0" borderId="10" xfId="0" applyFont="1" applyFill="1" applyBorder="1" applyAlignment="1" applyProtection="1">
      <alignment horizontal="right" vertical="center" wrapText="1" indent="1"/>
    </xf>
    <xf numFmtId="0" fontId="2" fillId="0" borderId="24" xfId="0" applyFont="1" applyFill="1" applyBorder="1" applyAlignment="1" applyProtection="1">
      <alignment vertical="center" wrapText="1"/>
    </xf>
    <xf numFmtId="0" fontId="8" fillId="0" borderId="24" xfId="0" applyFont="1" applyFill="1" applyBorder="1" applyAlignment="1" applyProtection="1">
      <alignment horizontal="left" vertical="center" indent="1"/>
    </xf>
    <xf numFmtId="166" fontId="8" fillId="0" borderId="24" xfId="0" applyNumberFormat="1" applyFont="1" applyFill="1" applyBorder="1" applyAlignment="1" applyProtection="1">
      <alignment horizontal="right" vertical="center" indent="1"/>
    </xf>
    <xf numFmtId="167" fontId="3" fillId="3" borderId="7" xfId="0" applyNumberFormat="1" applyFont="1" applyFill="1" applyBorder="1" applyAlignment="1" applyProtection="1">
      <alignment horizontal="left" vertical="center" indent="2"/>
    </xf>
    <xf numFmtId="166" fontId="3" fillId="3" borderId="8" xfId="0" applyNumberFormat="1" applyFont="1" applyFill="1" applyBorder="1" applyAlignment="1" applyProtection="1">
      <alignment horizontal="right" vertical="center" indent="1"/>
    </xf>
    <xf numFmtId="166" fontId="2" fillId="3" borderId="9" xfId="1" applyNumberFormat="1" applyFont="1" applyFill="1" applyBorder="1" applyAlignment="1" applyProtection="1">
      <alignment horizontal="right" vertical="center" indent="1"/>
    </xf>
    <xf numFmtId="171" fontId="8" fillId="2" borderId="12" xfId="0" applyNumberFormat="1" applyFont="1" applyFill="1" applyBorder="1" applyAlignment="1" applyProtection="1">
      <alignment horizontal="right" vertical="center" indent="1"/>
    </xf>
    <xf numFmtId="171" fontId="2" fillId="2" borderId="12" xfId="0" applyNumberFormat="1" applyFont="1" applyFill="1" applyBorder="1" applyAlignment="1" applyProtection="1">
      <alignment horizontal="right" vertical="center" indent="1"/>
    </xf>
    <xf numFmtId="0" fontId="11" fillId="4" borderId="1" xfId="0" applyFont="1" applyFill="1" applyBorder="1" applyAlignment="1" applyProtection="1">
      <alignment horizontal="center" vertical="center"/>
      <protection locked="0"/>
    </xf>
    <xf numFmtId="0" fontId="14" fillId="4" borderId="1" xfId="0" applyFont="1" applyFill="1" applyBorder="1" applyAlignment="1" applyProtection="1">
      <alignment horizontal="center" vertical="center"/>
      <protection locked="0"/>
    </xf>
    <xf numFmtId="168" fontId="3" fillId="5" borderId="8" xfId="0" applyNumberFormat="1" applyFont="1" applyFill="1" applyBorder="1" applyAlignment="1" applyProtection="1">
      <alignment horizontal="right" vertical="center" indent="1"/>
      <protection locked="0"/>
    </xf>
    <xf numFmtId="172" fontId="12" fillId="0" borderId="24" xfId="0" applyNumberFormat="1" applyFont="1" applyFill="1" applyBorder="1" applyAlignment="1" applyProtection="1">
      <alignment horizontal="right" vertical="center" wrapText="1" indent="1"/>
    </xf>
    <xf numFmtId="173" fontId="3" fillId="0" borderId="7" xfId="0" applyNumberFormat="1" applyFont="1" applyFill="1" applyBorder="1" applyAlignment="1" applyProtection="1">
      <alignment horizontal="right" vertical="center" indent="1"/>
    </xf>
    <xf numFmtId="175" fontId="12" fillId="0" borderId="31" xfId="0" applyNumberFormat="1" applyFont="1" applyFill="1" applyBorder="1" applyAlignment="1" applyProtection="1">
      <alignment horizontal="right" vertical="center" indent="1"/>
    </xf>
    <xf numFmtId="0" fontId="11" fillId="0" borderId="0" xfId="0" applyFont="1" applyFill="1" applyBorder="1" applyAlignment="1" applyProtection="1">
      <alignment horizontal="center" wrapText="1"/>
      <protection locked="0"/>
    </xf>
    <xf numFmtId="168" fontId="21" fillId="0" borderId="9" xfId="1" applyNumberFormat="1" applyFont="1" applyFill="1" applyBorder="1" applyAlignment="1" applyProtection="1">
      <alignment horizontal="right" vertical="center" indent="1"/>
    </xf>
    <xf numFmtId="176" fontId="3" fillId="5" borderId="8" xfId="0" applyNumberFormat="1" applyFont="1" applyFill="1" applyBorder="1" applyAlignment="1" applyProtection="1">
      <alignment horizontal="right" vertical="center" indent="1"/>
      <protection locked="0"/>
    </xf>
    <xf numFmtId="176" fontId="21" fillId="0" borderId="9" xfId="1" applyNumberFormat="1" applyFont="1" applyFill="1" applyBorder="1" applyAlignment="1" applyProtection="1">
      <alignment horizontal="right" vertical="center" indent="1"/>
    </xf>
    <xf numFmtId="0" fontId="15" fillId="2" borderId="16" xfId="0" applyFont="1" applyFill="1" applyBorder="1" applyAlignment="1" applyProtection="1">
      <alignment horizontal="center" vertical="center" wrapText="1"/>
    </xf>
    <xf numFmtId="0" fontId="9" fillId="0" borderId="0" xfId="0" applyFont="1" applyBorder="1" applyAlignment="1" applyProtection="1">
      <alignment horizontal="center" vertical="top" wrapText="1"/>
    </xf>
    <xf numFmtId="0" fontId="9" fillId="0" borderId="0" xfId="0" applyFont="1" applyBorder="1" applyAlignment="1" applyProtection="1">
      <alignment horizontal="center" vertical="top"/>
    </xf>
    <xf numFmtId="0" fontId="9" fillId="0" borderId="0" xfId="0" applyFont="1" applyAlignment="1" applyProtection="1">
      <alignment horizontal="center" wrapText="1"/>
    </xf>
    <xf numFmtId="165" fontId="16" fillId="0" borderId="22" xfId="0" applyNumberFormat="1" applyFont="1" applyFill="1" applyBorder="1" applyAlignment="1" applyProtection="1">
      <alignment horizontal="right" vertical="center" wrapText="1" indent="1"/>
    </xf>
    <xf numFmtId="165" fontId="16" fillId="0" borderId="23" xfId="0" applyNumberFormat="1" applyFont="1" applyFill="1" applyBorder="1" applyAlignment="1" applyProtection="1">
      <alignment horizontal="right" vertical="center" wrapText="1" indent="1"/>
    </xf>
    <xf numFmtId="0" fontId="7" fillId="0" borderId="0" xfId="0" applyFont="1" applyFill="1" applyBorder="1" applyAlignment="1" applyProtection="1">
      <alignment horizontal="left" vertical="center"/>
    </xf>
    <xf numFmtId="0" fontId="11" fillId="0" borderId="0" xfId="0" applyFont="1" applyAlignment="1" applyProtection="1">
      <alignment horizontal="left" vertical="center" wrapText="1" indent="1"/>
    </xf>
    <xf numFmtId="0" fontId="9" fillId="0" borderId="0" xfId="0" applyFont="1" applyAlignment="1" applyProtection="1">
      <alignment horizontal="left" vertical="center" wrapText="1" indent="1"/>
    </xf>
    <xf numFmtId="167" fontId="3" fillId="2" borderId="14" xfId="0" applyNumberFormat="1" applyFont="1" applyFill="1" applyBorder="1" applyAlignment="1" applyProtection="1">
      <alignment horizontal="left" vertical="center" indent="1"/>
    </xf>
    <xf numFmtId="167" fontId="3" fillId="2" borderId="26" xfId="0" applyNumberFormat="1" applyFont="1" applyFill="1" applyBorder="1" applyAlignment="1" applyProtection="1">
      <alignment horizontal="left" vertical="center" indent="1"/>
    </xf>
    <xf numFmtId="167" fontId="3" fillId="2" borderId="23" xfId="0" applyNumberFormat="1" applyFont="1" applyFill="1" applyBorder="1" applyAlignment="1" applyProtection="1">
      <alignment horizontal="left" vertical="center" indent="1"/>
    </xf>
    <xf numFmtId="166" fontId="9" fillId="2" borderId="22" xfId="0" applyNumberFormat="1" applyFont="1" applyFill="1" applyBorder="1" applyAlignment="1" applyProtection="1">
      <alignment horizontal="center" vertical="center" wrapText="1"/>
    </xf>
    <xf numFmtId="166" fontId="9" fillId="2" borderId="23" xfId="0" applyNumberFormat="1" applyFont="1" applyFill="1" applyBorder="1" applyAlignment="1" applyProtection="1">
      <alignment horizontal="center" vertical="center"/>
    </xf>
    <xf numFmtId="0" fontId="10" fillId="0" borderId="0" xfId="0" applyFont="1" applyAlignment="1" applyProtection="1">
      <alignment horizontal="right" vertical="center" wrapText="1" indent="1"/>
    </xf>
    <xf numFmtId="0" fontId="10" fillId="0" borderId="32" xfId="0" applyFont="1" applyBorder="1" applyAlignment="1" applyProtection="1">
      <alignment horizontal="right" vertical="center" wrapText="1" indent="1"/>
    </xf>
    <xf numFmtId="0" fontId="16" fillId="0" borderId="0" xfId="0" applyFont="1" applyBorder="1" applyAlignment="1" applyProtection="1">
      <alignment horizontal="right" vertical="center" wrapText="1" indent="1"/>
    </xf>
    <xf numFmtId="0" fontId="12" fillId="0" borderId="0" xfId="0" applyFont="1" applyBorder="1" applyAlignment="1" applyProtection="1">
      <alignment horizontal="right" vertical="center" wrapText="1" indent="1"/>
    </xf>
    <xf numFmtId="0" fontId="5" fillId="0" borderId="6" xfId="0" applyFont="1" applyBorder="1" applyAlignment="1" applyProtection="1">
      <alignment horizontal="left" vertical="center" wrapText="1" indent="1"/>
    </xf>
    <xf numFmtId="0" fontId="9" fillId="0" borderId="0" xfId="0" applyFont="1" applyBorder="1" applyAlignment="1" applyProtection="1">
      <alignment horizontal="left" vertical="center" wrapText="1" indent="1"/>
    </xf>
    <xf numFmtId="0" fontId="7" fillId="0" borderId="0" xfId="0" applyFont="1" applyAlignment="1" applyProtection="1">
      <alignment horizontal="left" vertical="center"/>
    </xf>
    <xf numFmtId="0" fontId="6" fillId="0" borderId="0" xfId="0" applyFont="1" applyBorder="1" applyAlignment="1" applyProtection="1">
      <alignment horizontal="left" vertical="center" wrapText="1" indent="1"/>
    </xf>
    <xf numFmtId="0" fontId="6" fillId="5" borderId="2" xfId="0" applyFont="1" applyFill="1" applyBorder="1" applyAlignment="1" applyProtection="1">
      <alignment horizontal="left" vertical="center" wrapText="1" indent="1"/>
      <protection locked="0"/>
    </xf>
    <xf numFmtId="0" fontId="6" fillId="5" borderId="24" xfId="0" applyFont="1" applyFill="1" applyBorder="1" applyAlignment="1" applyProtection="1">
      <alignment horizontal="left" vertical="center" wrapText="1" indent="1"/>
      <protection locked="0"/>
    </xf>
    <xf numFmtId="0" fontId="6" fillId="5" borderId="3" xfId="0" applyFont="1" applyFill="1" applyBorder="1" applyAlignment="1" applyProtection="1">
      <alignment horizontal="left" vertical="center" wrapText="1" indent="1"/>
      <protection locked="0"/>
    </xf>
    <xf numFmtId="0" fontId="10" fillId="3" borderId="18" xfId="0" applyFont="1" applyFill="1" applyBorder="1" applyAlignment="1" applyProtection="1">
      <alignment horizontal="center" vertical="center"/>
    </xf>
    <xf numFmtId="0" fontId="10" fillId="3" borderId="5" xfId="0" applyFont="1" applyFill="1" applyBorder="1" applyAlignment="1" applyProtection="1">
      <alignment horizontal="center" vertical="center"/>
    </xf>
    <xf numFmtId="0" fontId="11" fillId="0" borderId="19" xfId="0" applyFont="1" applyFill="1" applyBorder="1" applyAlignment="1" applyProtection="1">
      <alignment horizontal="left" vertical="center" indent="1"/>
    </xf>
    <xf numFmtId="0" fontId="11" fillId="0" borderId="20" xfId="0" applyFont="1" applyFill="1" applyBorder="1" applyAlignment="1" applyProtection="1">
      <alignment horizontal="left" vertical="center" indent="1"/>
    </xf>
    <xf numFmtId="0" fontId="11" fillId="0" borderId="25" xfId="0" applyFont="1" applyFill="1" applyBorder="1" applyAlignment="1" applyProtection="1">
      <alignment horizontal="left" vertical="center" indent="1"/>
    </xf>
    <xf numFmtId="0" fontId="11" fillId="0" borderId="13" xfId="0" applyFont="1" applyFill="1" applyBorder="1" applyAlignment="1" applyProtection="1">
      <alignment horizontal="left" vertical="center" indent="1"/>
    </xf>
    <xf numFmtId="0" fontId="11" fillId="0" borderId="27" xfId="0" applyFont="1" applyFill="1" applyBorder="1" applyAlignment="1" applyProtection="1">
      <alignment horizontal="left" vertical="center" indent="1"/>
    </xf>
    <xf numFmtId="0" fontId="11" fillId="0" borderId="28" xfId="0" applyFont="1" applyFill="1" applyBorder="1" applyAlignment="1" applyProtection="1">
      <alignment horizontal="left" vertical="center" indent="1"/>
    </xf>
    <xf numFmtId="0" fontId="8" fillId="2" borderId="2" xfId="0" applyFont="1" applyFill="1" applyBorder="1" applyAlignment="1" applyProtection="1">
      <alignment vertical="center"/>
    </xf>
    <xf numFmtId="0" fontId="8" fillId="2" borderId="24" xfId="0" applyFont="1" applyFill="1" applyBorder="1" applyAlignment="1" applyProtection="1">
      <alignment vertical="center"/>
    </xf>
    <xf numFmtId="0" fontId="8" fillId="2" borderId="33" xfId="0" applyFont="1" applyFill="1" applyBorder="1" applyAlignment="1" applyProtection="1">
      <alignment vertical="center"/>
    </xf>
    <xf numFmtId="0" fontId="3" fillId="2" borderId="11" xfId="0" applyFont="1" applyFill="1" applyBorder="1" applyAlignment="1" applyProtection="1">
      <alignment horizontal="left" vertical="center" indent="1"/>
    </xf>
    <xf numFmtId="0" fontId="3" fillId="2" borderId="15" xfId="0" applyFont="1" applyFill="1" applyBorder="1" applyAlignment="1" applyProtection="1">
      <alignment horizontal="left" vertical="center" indent="1"/>
    </xf>
    <xf numFmtId="0" fontId="10" fillId="2" borderId="4" xfId="0" applyFont="1" applyFill="1" applyBorder="1" applyAlignment="1" applyProtection="1">
      <alignment horizontal="left" vertical="center" wrapText="1" indent="1"/>
    </xf>
    <xf numFmtId="0" fontId="10" fillId="2" borderId="18" xfId="0" applyFont="1" applyFill="1" applyBorder="1" applyAlignment="1" applyProtection="1">
      <alignment horizontal="left" vertical="center" wrapText="1" indent="1"/>
    </xf>
    <xf numFmtId="0" fontId="10" fillId="2" borderId="21" xfId="0" applyFont="1" applyFill="1" applyBorder="1" applyAlignment="1" applyProtection="1">
      <alignment horizontal="left" vertical="center" wrapText="1" indent="1"/>
    </xf>
    <xf numFmtId="0" fontId="20" fillId="0" borderId="22" xfId="0" applyFont="1" applyFill="1" applyBorder="1" applyAlignment="1" applyProtection="1">
      <alignment horizontal="right" vertical="center" wrapText="1" indent="1"/>
    </xf>
    <xf numFmtId="0" fontId="20" fillId="0" borderId="23" xfId="0" applyFont="1" applyFill="1" applyBorder="1" applyAlignment="1" applyProtection="1">
      <alignment horizontal="right" vertical="center" wrapText="1" indent="1"/>
    </xf>
    <xf numFmtId="0" fontId="2" fillId="0" borderId="24" xfId="0" applyFont="1" applyFill="1" applyBorder="1" applyAlignment="1" applyProtection="1">
      <alignment vertical="center" wrapText="1"/>
    </xf>
    <xf numFmtId="0" fontId="13" fillId="0" borderId="6" xfId="0" applyFont="1" applyFill="1" applyBorder="1" applyAlignment="1" applyProtection="1">
      <alignment horizontal="right" vertical="center" wrapText="1"/>
    </xf>
    <xf numFmtId="0" fontId="13" fillId="0" borderId="32" xfId="0" applyFont="1" applyFill="1" applyBorder="1" applyAlignment="1" applyProtection="1">
      <alignment horizontal="right" vertical="center" wrapText="1"/>
    </xf>
    <xf numFmtId="165" fontId="16" fillId="3" borderId="8" xfId="0" applyNumberFormat="1" applyFont="1" applyFill="1" applyBorder="1" applyAlignment="1" applyProtection="1">
      <alignment horizontal="right" vertical="center" wrapText="1" indent="1"/>
    </xf>
    <xf numFmtId="174" fontId="12" fillId="0" borderId="30" xfId="0" applyNumberFormat="1" applyFont="1" applyFill="1" applyBorder="1" applyAlignment="1" applyProtection="1">
      <alignment horizontal="right" vertical="center" indent="2"/>
    </xf>
    <xf numFmtId="174" fontId="12" fillId="0" borderId="29" xfId="0" applyNumberFormat="1" applyFont="1" applyFill="1" applyBorder="1" applyAlignment="1" applyProtection="1">
      <alignment horizontal="right" vertical="center" indent="2"/>
    </xf>
    <xf numFmtId="166" fontId="9" fillId="2" borderId="22" xfId="0" applyNumberFormat="1" applyFont="1" applyFill="1" applyBorder="1" applyAlignment="1" applyProtection="1">
      <alignment horizontal="center" vertical="center"/>
    </xf>
    <xf numFmtId="0" fontId="17" fillId="0" borderId="24" xfId="0" applyFont="1" applyFill="1" applyBorder="1" applyAlignment="1" applyProtection="1">
      <alignment horizontal="center" vertical="center" wrapText="1"/>
    </xf>
    <xf numFmtId="0" fontId="17" fillId="0" borderId="24" xfId="0" applyFont="1" applyFill="1" applyBorder="1" applyAlignment="1" applyProtection="1">
      <alignment horizontal="center" vertical="center"/>
    </xf>
  </cellXfs>
  <cellStyles count="2">
    <cellStyle name="Monétaire" xfId="1" builtinId="4"/>
    <cellStyle name="Normal" xfId="0" builtinId="0"/>
  </cellStyles>
  <dxfs count="0"/>
  <tableStyles count="0" defaultTableStyle="TableStyleMedium2" defaultPivotStyle="PivotStyleLight16"/>
  <colors>
    <mruColors>
      <color rgb="FFE9F6FD"/>
      <color rgb="FFC6E9FA"/>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5</xdr:col>
      <xdr:colOff>66675</xdr:colOff>
      <xdr:row>2</xdr:row>
      <xdr:rowOff>0</xdr:rowOff>
    </xdr:to>
    <xdr:pic>
      <xdr:nvPicPr>
        <xdr:cNvPr id="2"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3025" y="0"/>
          <a:ext cx="65913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809625</xdr:colOff>
      <xdr:row>0</xdr:row>
      <xdr:rowOff>85725</xdr:rowOff>
    </xdr:from>
    <xdr:to>
      <xdr:col>5</xdr:col>
      <xdr:colOff>2319590</xdr:colOff>
      <xdr:row>0</xdr:row>
      <xdr:rowOff>1133475</xdr:rowOff>
    </xdr:to>
    <xdr:pic>
      <xdr:nvPicPr>
        <xdr:cNvPr id="3" name="Imag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505450" y="85725"/>
          <a:ext cx="3110165" cy="104775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F42"/>
  <sheetViews>
    <sheetView tabSelected="1" showRuler="0" zoomScaleNormal="100" workbookViewId="0">
      <selection activeCell="C9" sqref="C9"/>
    </sheetView>
  </sheetViews>
  <sheetFormatPr baseColWidth="10" defaultColWidth="11.42578125" defaultRowHeight="24.95" customHeight="1" x14ac:dyDescent="0.2"/>
  <cols>
    <col min="1" max="1" width="21" style="4" customWidth="1"/>
    <col min="2" max="2" width="22.42578125" style="4" customWidth="1"/>
    <col min="3" max="3" width="17.42578125" style="4" customWidth="1"/>
    <col min="4" max="4" width="24" style="4" customWidth="1"/>
    <col min="5" max="5" width="24" style="11" customWidth="1"/>
    <col min="6" max="6" width="35.140625" style="4" customWidth="1"/>
    <col min="7" max="16384" width="11.42578125" style="4"/>
  </cols>
  <sheetData>
    <row r="1" spans="1:6" ht="95.25" customHeight="1" x14ac:dyDescent="0.2">
      <c r="A1" s="63" t="s">
        <v>6</v>
      </c>
      <c r="B1" s="63"/>
      <c r="C1" s="63"/>
      <c r="D1" s="63"/>
      <c r="E1" s="63"/>
      <c r="F1" s="63"/>
    </row>
    <row r="2" spans="1:6" ht="24.95" customHeight="1" x14ac:dyDescent="0.2">
      <c r="A2" s="5" t="s">
        <v>7</v>
      </c>
      <c r="B2" s="64"/>
      <c r="C2" s="65"/>
      <c r="D2" s="65"/>
      <c r="E2" s="65"/>
      <c r="F2" s="66"/>
    </row>
    <row r="3" spans="1:6" ht="5.0999999999999996" customHeight="1" x14ac:dyDescent="0.2">
      <c r="A3" s="6"/>
      <c r="B3" s="7"/>
      <c r="C3" s="7"/>
      <c r="D3" s="48"/>
      <c r="E3" s="48"/>
      <c r="F3" s="48"/>
    </row>
    <row r="4" spans="1:6" ht="66.75" customHeight="1" x14ac:dyDescent="0.2">
      <c r="A4" s="50" t="s">
        <v>53</v>
      </c>
      <c r="B4" s="50"/>
      <c r="C4" s="50"/>
      <c r="D4" s="50"/>
      <c r="E4" s="50"/>
      <c r="F4" s="50"/>
    </row>
    <row r="5" spans="1:6" ht="9.9499999999999993" customHeight="1" x14ac:dyDescent="0.2">
      <c r="A5" s="8"/>
      <c r="B5" s="9"/>
      <c r="C5" s="10"/>
    </row>
    <row r="6" spans="1:6" ht="15" customHeight="1" x14ac:dyDescent="0.2">
      <c r="A6" s="49" t="s">
        <v>8</v>
      </c>
      <c r="B6" s="49"/>
      <c r="C6" s="62" t="s">
        <v>36</v>
      </c>
      <c r="D6" s="62"/>
      <c r="E6" s="62"/>
      <c r="F6" s="62"/>
    </row>
    <row r="7" spans="1:6" ht="15" customHeight="1" x14ac:dyDescent="0.2">
      <c r="A7" s="49" t="s">
        <v>9</v>
      </c>
      <c r="B7" s="49"/>
      <c r="C7" s="62" t="s">
        <v>52</v>
      </c>
      <c r="D7" s="62"/>
      <c r="E7" s="62"/>
      <c r="F7" s="62"/>
    </row>
    <row r="8" spans="1:6" ht="9.9499999999999993" customHeight="1" x14ac:dyDescent="0.2">
      <c r="A8" s="12"/>
      <c r="B8" s="12"/>
      <c r="C8" s="11"/>
      <c r="D8" s="11"/>
      <c r="F8" s="11"/>
    </row>
    <row r="9" spans="1:6" ht="42" customHeight="1" x14ac:dyDescent="0.15">
      <c r="A9" s="56" t="s">
        <v>38</v>
      </c>
      <c r="B9" s="57"/>
      <c r="C9" s="32">
        <v>0</v>
      </c>
      <c r="D9" s="60"/>
      <c r="E9" s="61"/>
      <c r="F9" s="38" t="s">
        <v>40</v>
      </c>
    </row>
    <row r="10" spans="1:6" ht="9.9499999999999993" customHeight="1" x14ac:dyDescent="0.2">
      <c r="A10" s="8"/>
      <c r="B10" s="9"/>
      <c r="C10" s="10"/>
    </row>
    <row r="11" spans="1:6" ht="35.25" customHeight="1" x14ac:dyDescent="0.2">
      <c r="A11" s="58" t="s">
        <v>39</v>
      </c>
      <c r="B11" s="59"/>
      <c r="C11" s="32">
        <v>0</v>
      </c>
      <c r="D11" s="86" t="str">
        <f>IF(C11=0,"VERANLAGUNGSANZEIGE","Steuererklärung")</f>
        <v>VERANLAGUNGSANZEIGE</v>
      </c>
      <c r="E11" s="87"/>
      <c r="F11" s="33"/>
    </row>
    <row r="12" spans="1:6" s="16" customFormat="1" ht="5.0999999999999996" customHeight="1" x14ac:dyDescent="0.2">
      <c r="A12" s="13"/>
      <c r="B12" s="13"/>
      <c r="C12" s="13"/>
      <c r="D12" s="14"/>
      <c r="E12" s="15"/>
    </row>
    <row r="13" spans="1:6" s="16" customFormat="1" ht="57" customHeight="1" x14ac:dyDescent="0.2">
      <c r="A13" s="80" t="s">
        <v>43</v>
      </c>
      <c r="B13" s="81"/>
      <c r="C13" s="82"/>
      <c r="D13" s="17" t="s">
        <v>10</v>
      </c>
      <c r="E13" s="17" t="s">
        <v>11</v>
      </c>
      <c r="F13" s="18" t="s">
        <v>12</v>
      </c>
    </row>
    <row r="14" spans="1:6" s="16" customFormat="1" ht="24.95" customHeight="1" x14ac:dyDescent="0.2">
      <c r="A14" s="19" t="s">
        <v>15</v>
      </c>
      <c r="B14" s="46" t="s">
        <v>14</v>
      </c>
      <c r="C14" s="47"/>
      <c r="D14" s="34">
        <v>0</v>
      </c>
      <c r="E14" s="34">
        <v>0</v>
      </c>
      <c r="F14" s="20">
        <f>D14+E14</f>
        <v>0</v>
      </c>
    </row>
    <row r="15" spans="1:6" s="16" customFormat="1" ht="42.75" customHeight="1" x14ac:dyDescent="0.2">
      <c r="A15" s="51" t="s">
        <v>22</v>
      </c>
      <c r="B15" s="52"/>
      <c r="C15" s="53"/>
      <c r="D15" s="54" t="s">
        <v>49</v>
      </c>
      <c r="E15" s="55"/>
      <c r="F15" s="21"/>
    </row>
    <row r="16" spans="1:6" s="16" customFormat="1" ht="24.95" customHeight="1" x14ac:dyDescent="0.2">
      <c r="A16" s="19" t="s">
        <v>18</v>
      </c>
      <c r="B16" s="46" t="s">
        <v>29</v>
      </c>
      <c r="C16" s="47"/>
      <c r="D16" s="34">
        <v>0</v>
      </c>
      <c r="E16" s="34">
        <v>0</v>
      </c>
      <c r="F16" s="20">
        <f t="shared" ref="F16:F19" si="0">D16+E16</f>
        <v>0</v>
      </c>
    </row>
    <row r="17" spans="1:6" s="16" customFormat="1" ht="24.95" customHeight="1" x14ac:dyDescent="0.2">
      <c r="A17" s="19" t="s">
        <v>13</v>
      </c>
      <c r="B17" s="46" t="s">
        <v>41</v>
      </c>
      <c r="C17" s="47"/>
      <c r="D17" s="40">
        <v>0</v>
      </c>
      <c r="E17" s="40">
        <v>0</v>
      </c>
      <c r="F17" s="41">
        <f>D17+E17</f>
        <v>0</v>
      </c>
    </row>
    <row r="18" spans="1:6" s="16" customFormat="1" ht="24.95" customHeight="1" x14ac:dyDescent="0.2">
      <c r="A18" s="19" t="s">
        <v>16</v>
      </c>
      <c r="B18" s="46" t="s">
        <v>30</v>
      </c>
      <c r="C18" s="47"/>
      <c r="D18" s="34">
        <v>0</v>
      </c>
      <c r="E18" s="34">
        <v>0</v>
      </c>
      <c r="F18" s="20">
        <f t="shared" si="0"/>
        <v>0</v>
      </c>
    </row>
    <row r="19" spans="1:6" s="16" customFormat="1" ht="24.95" customHeight="1" x14ac:dyDescent="0.2">
      <c r="A19" s="19" t="s">
        <v>17</v>
      </c>
      <c r="B19" s="46" t="s">
        <v>31</v>
      </c>
      <c r="C19" s="47"/>
      <c r="D19" s="34">
        <v>0</v>
      </c>
      <c r="E19" s="34">
        <v>0</v>
      </c>
      <c r="F19" s="20">
        <f t="shared" si="0"/>
        <v>0</v>
      </c>
    </row>
    <row r="20" spans="1:6" s="16" customFormat="1" ht="24.95" customHeight="1" x14ac:dyDescent="0.2">
      <c r="A20" s="19" t="s">
        <v>19</v>
      </c>
      <c r="B20" s="46" t="s">
        <v>32</v>
      </c>
      <c r="C20" s="47"/>
      <c r="D20" s="34">
        <v>0</v>
      </c>
      <c r="E20" s="34">
        <v>0</v>
      </c>
      <c r="F20" s="20">
        <f>D20+E20</f>
        <v>0</v>
      </c>
    </row>
    <row r="21" spans="1:6" s="16" customFormat="1" ht="24.95" customHeight="1" x14ac:dyDescent="0.2">
      <c r="A21" s="19" t="s">
        <v>20</v>
      </c>
      <c r="B21" s="46" t="s">
        <v>46</v>
      </c>
      <c r="C21" s="47"/>
      <c r="D21" s="34">
        <v>0</v>
      </c>
      <c r="E21" s="34">
        <v>0</v>
      </c>
      <c r="F21" s="39">
        <f>IF((D21+E21)&gt;30000,((D21+E21)-30000),0)</f>
        <v>0</v>
      </c>
    </row>
    <row r="22" spans="1:6" s="16" customFormat="1" ht="24.95" customHeight="1" x14ac:dyDescent="0.2">
      <c r="A22" s="19" t="s">
        <v>21</v>
      </c>
      <c r="B22" s="46" t="s">
        <v>45</v>
      </c>
      <c r="C22" s="47"/>
      <c r="D22" s="34">
        <v>0</v>
      </c>
      <c r="E22" s="34">
        <v>0</v>
      </c>
      <c r="F22" s="39">
        <f>IF((D22+E22)&gt;15000,((D22+E22)-15000),0)</f>
        <v>0</v>
      </c>
    </row>
    <row r="23" spans="1:6" s="16" customFormat="1" ht="27" customHeight="1" x14ac:dyDescent="0.2">
      <c r="A23" s="51" t="s">
        <v>44</v>
      </c>
      <c r="B23" s="52"/>
      <c r="C23" s="53"/>
      <c r="D23" s="91" t="s">
        <v>23</v>
      </c>
      <c r="E23" s="55"/>
      <c r="F23" s="21"/>
    </row>
    <row r="24" spans="1:6" s="16" customFormat="1" ht="24.95" customHeight="1" x14ac:dyDescent="0.2">
      <c r="A24" s="36" t="s">
        <v>37</v>
      </c>
      <c r="B24" s="46" t="s">
        <v>42</v>
      </c>
      <c r="C24" s="47"/>
      <c r="D24" s="34">
        <v>0</v>
      </c>
      <c r="E24" s="34">
        <v>0</v>
      </c>
      <c r="F24" s="39">
        <f>IF((D24+E24)&gt;0,(D24+E24)*5%,0)</f>
        <v>0</v>
      </c>
    </row>
    <row r="25" spans="1:6" s="16" customFormat="1" ht="24.95" customHeight="1" x14ac:dyDescent="0.2">
      <c r="A25" s="85"/>
      <c r="B25" s="85"/>
      <c r="C25" s="85"/>
      <c r="D25" s="85"/>
      <c r="E25" s="85"/>
      <c r="F25" s="85"/>
    </row>
    <row r="26" spans="1:6" s="16" customFormat="1" ht="57" customHeight="1" x14ac:dyDescent="0.2">
      <c r="A26" s="80" t="s">
        <v>26</v>
      </c>
      <c r="B26" s="81"/>
      <c r="C26" s="82"/>
      <c r="D26" s="42" t="s">
        <v>50</v>
      </c>
      <c r="E26" s="42" t="s">
        <v>51</v>
      </c>
      <c r="F26" s="18" t="s">
        <v>12</v>
      </c>
    </row>
    <row r="27" spans="1:6" s="16" customFormat="1" ht="35.1" customHeight="1" x14ac:dyDescent="0.2">
      <c r="A27" s="22" t="s">
        <v>27</v>
      </c>
      <c r="B27" s="83" t="s">
        <v>47</v>
      </c>
      <c r="C27" s="84"/>
      <c r="D27" s="34">
        <v>0</v>
      </c>
      <c r="E27" s="34">
        <v>0</v>
      </c>
      <c r="F27" s="39">
        <f>(D27+E27)*0.8</f>
        <v>0</v>
      </c>
    </row>
    <row r="28" spans="1:6" s="16" customFormat="1" ht="35.1" customHeight="1" x14ac:dyDescent="0.2">
      <c r="A28" s="23" t="s">
        <v>28</v>
      </c>
      <c r="B28" s="46" t="s">
        <v>42</v>
      </c>
      <c r="C28" s="47"/>
      <c r="D28" s="34">
        <v>0</v>
      </c>
      <c r="E28" s="34">
        <v>0</v>
      </c>
      <c r="F28" s="39">
        <f>IF((D28+E28)&gt;0,(D28+E28)*5%,0)</f>
        <v>0</v>
      </c>
    </row>
    <row r="29" spans="1:6" s="16" customFormat="1" ht="24.95" customHeight="1" x14ac:dyDescent="0.2">
      <c r="A29" s="85"/>
      <c r="B29" s="85"/>
      <c r="C29" s="85"/>
      <c r="D29" s="85"/>
      <c r="E29" s="85"/>
      <c r="F29" s="85"/>
    </row>
    <row r="30" spans="1:6" s="16" customFormat="1" ht="24.95" customHeight="1" x14ac:dyDescent="0.2">
      <c r="A30" s="78" t="s">
        <v>33</v>
      </c>
      <c r="B30" s="79"/>
      <c r="C30" s="79"/>
      <c r="D30" s="79"/>
      <c r="E30" s="79"/>
      <c r="F30" s="31">
        <f>IF(C9&gt;=2,(C9-1)*-11500,0)</f>
        <v>0</v>
      </c>
    </row>
    <row r="31" spans="1:6" s="16" customFormat="1" ht="24.95" customHeight="1" x14ac:dyDescent="0.2">
      <c r="A31" s="24"/>
      <c r="B31" s="24"/>
      <c r="C31" s="24"/>
      <c r="D31" s="24"/>
      <c r="E31" s="24"/>
      <c r="F31" s="35">
        <f>SUM(F14:F24,F27:F28,F30)-(F17*2)</f>
        <v>0</v>
      </c>
    </row>
    <row r="32" spans="1:6" s="16" customFormat="1" ht="24.95" customHeight="1" x14ac:dyDescent="0.2">
      <c r="A32" s="75" t="str">
        <f>IF(C11=1,"Berücksichtigtes Einkommen für die Tarifberechnung (berechnet mit der Steuererklärung)","Berücksichtigtes Einkommen für die Tarifberechnung (berechnet mit der Veranlagungsanzeige)")</f>
        <v>Berücksichtigtes Einkommen für die Tarifberechnung (berechnet mit der Veranlagungsanzeige)</v>
      </c>
      <c r="B32" s="76"/>
      <c r="C32" s="76"/>
      <c r="D32" s="76"/>
      <c r="E32" s="77"/>
      <c r="F32" s="30">
        <f>IF(C11=1,VLOOKUP(SUM(F14+F16-F17+F18+F19+F20+F21+F22+F24,F27:F28,F30),Feuil1!A1:F16,5,4),SUM(F14+F16-F17+F18+F19+F20+F21+F22+F24,F27:F28,F30))</f>
        <v>0</v>
      </c>
    </row>
    <row r="33" spans="1:6" s="16" customFormat="1" ht="24.95" customHeight="1" x14ac:dyDescent="0.2">
      <c r="A33" s="25"/>
      <c r="B33" s="25"/>
      <c r="C33" s="25"/>
      <c r="D33" s="25"/>
      <c r="E33" s="25"/>
      <c r="F33" s="26"/>
    </row>
    <row r="34" spans="1:6" s="16" customFormat="1" ht="38.25" customHeight="1" x14ac:dyDescent="0.2">
      <c r="A34" s="92" t="s">
        <v>35</v>
      </c>
      <c r="B34" s="93"/>
      <c r="C34" s="93"/>
      <c r="D34" s="93"/>
      <c r="E34" s="93"/>
      <c r="F34" s="93"/>
    </row>
    <row r="35" spans="1:6" s="16" customFormat="1" ht="24.95" customHeight="1" x14ac:dyDescent="0.2">
      <c r="A35" s="69" t="s">
        <v>24</v>
      </c>
      <c r="B35" s="70"/>
      <c r="C35" s="71"/>
      <c r="D35" s="67" t="s">
        <v>25</v>
      </c>
      <c r="E35" s="67"/>
      <c r="F35" s="68"/>
    </row>
    <row r="36" spans="1:6" ht="24.95" customHeight="1" x14ac:dyDescent="0.2">
      <c r="A36" s="72"/>
      <c r="B36" s="73"/>
      <c r="C36" s="74"/>
      <c r="D36" s="89" t="str">
        <f>IF(F32=0,"xx",VLOOKUP($F$32,Feuil1!A2:D16,3,4))</f>
        <v>xx</v>
      </c>
      <c r="E36" s="90"/>
      <c r="F36" s="37" t="str">
        <f>IF(F32=0,"xx",VLOOKUP($F$32,Feuil1!A2:D16,4,4))</f>
        <v>xx</v>
      </c>
    </row>
    <row r="37" spans="1:6" s="16" customFormat="1" ht="5.0999999999999996" customHeight="1" x14ac:dyDescent="0.2">
      <c r="A37" s="27"/>
      <c r="B37" s="88"/>
      <c r="C37" s="88"/>
      <c r="D37" s="28"/>
      <c r="E37" s="28"/>
      <c r="F37" s="29"/>
    </row>
    <row r="38" spans="1:6" ht="12" customHeight="1" x14ac:dyDescent="0.2"/>
    <row r="39" spans="1:6" ht="27" customHeight="1" x14ac:dyDescent="0.2">
      <c r="A39" s="43" t="s">
        <v>48</v>
      </c>
      <c r="B39" s="44"/>
      <c r="C39" s="44"/>
      <c r="D39" s="44"/>
      <c r="E39" s="44"/>
      <c r="F39" s="44"/>
    </row>
    <row r="40" spans="1:6" ht="12.75" customHeight="1" x14ac:dyDescent="0.2">
      <c r="A40" s="45" t="s">
        <v>34</v>
      </c>
      <c r="B40" s="45"/>
      <c r="C40" s="45"/>
      <c r="D40" s="45"/>
      <c r="E40" s="45"/>
      <c r="F40" s="45"/>
    </row>
    <row r="41" spans="1:6" ht="12" customHeight="1" x14ac:dyDescent="0.2">
      <c r="A41" s="45"/>
      <c r="B41" s="45"/>
      <c r="C41" s="45"/>
      <c r="D41" s="45"/>
      <c r="E41" s="45"/>
      <c r="F41" s="45"/>
    </row>
    <row r="42" spans="1:6" ht="36" customHeight="1" x14ac:dyDescent="0.2"/>
  </sheetData>
  <sheetProtection algorithmName="SHA-512" hashValue="JeTPV/FClA8gO4ec9TMM6vDDcZLXqq7Jku4XRxgl3rkwuQgqfA4OF2e70VItzeZDYRZjhddZsfpQ1PqSEKJGVQ==" saltValue="wbKBe8cp1GNJbJI0mZeENg==" spinCount="100000" sheet="1" objects="1" scenarios="1" selectLockedCells="1"/>
  <mergeCells count="40">
    <mergeCell ref="D11:E11"/>
    <mergeCell ref="B37:C37"/>
    <mergeCell ref="D36:E36"/>
    <mergeCell ref="B14:C14"/>
    <mergeCell ref="B16:C16"/>
    <mergeCell ref="B18:C18"/>
    <mergeCell ref="D23:E23"/>
    <mergeCell ref="A34:F34"/>
    <mergeCell ref="A1:F1"/>
    <mergeCell ref="B2:F2"/>
    <mergeCell ref="D35:F35"/>
    <mergeCell ref="A35:C36"/>
    <mergeCell ref="C7:F7"/>
    <mergeCell ref="A32:E32"/>
    <mergeCell ref="A30:E30"/>
    <mergeCell ref="A26:C26"/>
    <mergeCell ref="B27:C27"/>
    <mergeCell ref="B28:C28"/>
    <mergeCell ref="A29:F29"/>
    <mergeCell ref="B24:C24"/>
    <mergeCell ref="A25:F25"/>
    <mergeCell ref="B21:C21"/>
    <mergeCell ref="A13:C13"/>
    <mergeCell ref="A23:C23"/>
    <mergeCell ref="A39:F39"/>
    <mergeCell ref="A40:F41"/>
    <mergeCell ref="B22:C22"/>
    <mergeCell ref="D3:F3"/>
    <mergeCell ref="A7:B7"/>
    <mergeCell ref="B19:C19"/>
    <mergeCell ref="B20:C20"/>
    <mergeCell ref="A4:F4"/>
    <mergeCell ref="A15:C15"/>
    <mergeCell ref="D15:E15"/>
    <mergeCell ref="A9:B9"/>
    <mergeCell ref="A11:B11"/>
    <mergeCell ref="D9:E9"/>
    <mergeCell ref="B17:C17"/>
    <mergeCell ref="C6:F6"/>
    <mergeCell ref="A6:B6"/>
  </mergeCells>
  <printOptions horizontalCentered="1" verticalCentered="1"/>
  <pageMargins left="0.39370078740157483" right="0.39370078740157483" top="0.39370078740157483" bottom="0.39370078740157483" header="0.27559055118110237" footer="0.27559055118110237"/>
  <pageSetup paperSize="9" scale="69" orientation="portrait" r:id="rId1"/>
  <headerFooter alignWithMargins="0"/>
  <ignoredErrors>
    <ignoredError sqref="D36" evalErro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workbookViewId="0">
      <selection activeCell="E17" sqref="E17"/>
    </sheetView>
  </sheetViews>
  <sheetFormatPr baseColWidth="10" defaultRowHeight="12.75" x14ac:dyDescent="0.2"/>
  <cols>
    <col min="1" max="1" width="12.140625" bestFit="1" customWidth="1"/>
    <col min="2" max="2" width="13.85546875" bestFit="1" customWidth="1"/>
    <col min="3" max="3" width="11.28515625" bestFit="1" customWidth="1"/>
    <col min="5" max="5" width="14.28515625" customWidth="1"/>
    <col min="6" max="6" width="16.5703125" bestFit="1" customWidth="1"/>
  </cols>
  <sheetData>
    <row r="1" spans="1:6" ht="15" x14ac:dyDescent="0.25">
      <c r="A1" s="1" t="s">
        <v>0</v>
      </c>
      <c r="B1" s="1" t="s">
        <v>1</v>
      </c>
      <c r="C1" s="1" t="s">
        <v>2</v>
      </c>
      <c r="D1" s="1" t="s">
        <v>3</v>
      </c>
      <c r="E1" s="1" t="s">
        <v>4</v>
      </c>
      <c r="F1" s="1" t="s">
        <v>5</v>
      </c>
    </row>
    <row r="2" spans="1:6" x14ac:dyDescent="0.2">
      <c r="A2" s="2">
        <v>-200000</v>
      </c>
      <c r="B2" s="2">
        <v>42000</v>
      </c>
      <c r="C2" s="3">
        <v>1.9000000000000001</v>
      </c>
      <c r="D2" s="3">
        <v>3.3000000000000003</v>
      </c>
      <c r="E2" s="3">
        <f>A3</f>
        <v>42001</v>
      </c>
      <c r="F2" s="3">
        <f>B3</f>
        <v>48000</v>
      </c>
    </row>
    <row r="3" spans="1:6" x14ac:dyDescent="0.2">
      <c r="A3" s="2">
        <v>42001</v>
      </c>
      <c r="B3" s="2">
        <v>48000</v>
      </c>
      <c r="C3" s="3">
        <v>1.9000000000000001</v>
      </c>
      <c r="D3" s="3">
        <v>3.85</v>
      </c>
      <c r="E3" s="3">
        <f t="shared" ref="E3:E15" si="0">A4</f>
        <v>48001</v>
      </c>
      <c r="F3" s="3">
        <f t="shared" ref="F3:F15" si="1">B4</f>
        <v>54000</v>
      </c>
    </row>
    <row r="4" spans="1:6" x14ac:dyDescent="0.2">
      <c r="A4" s="2">
        <v>48001</v>
      </c>
      <c r="B4" s="2">
        <v>54000</v>
      </c>
      <c r="C4" s="3">
        <v>1.9000000000000001</v>
      </c>
      <c r="D4" s="3">
        <v>4.4000000000000004</v>
      </c>
      <c r="E4" s="3">
        <f t="shared" si="0"/>
        <v>54001</v>
      </c>
      <c r="F4" s="3">
        <f t="shared" si="1"/>
        <v>60000</v>
      </c>
    </row>
    <row r="5" spans="1:6" x14ac:dyDescent="0.2">
      <c r="A5" s="2">
        <v>54001</v>
      </c>
      <c r="B5" s="2">
        <v>60000</v>
      </c>
      <c r="C5" s="3">
        <v>1.9000000000000001</v>
      </c>
      <c r="D5" s="3">
        <v>4.95</v>
      </c>
      <c r="E5" s="3">
        <f t="shared" si="0"/>
        <v>60001</v>
      </c>
      <c r="F5" s="3">
        <f t="shared" si="1"/>
        <v>66000</v>
      </c>
    </row>
    <row r="6" spans="1:6" x14ac:dyDescent="0.2">
      <c r="A6" s="2">
        <v>60001</v>
      </c>
      <c r="B6" s="2">
        <v>66000</v>
      </c>
      <c r="C6" s="3">
        <v>1.9000000000000001</v>
      </c>
      <c r="D6" s="3">
        <v>5.5</v>
      </c>
      <c r="E6" s="3">
        <f t="shared" si="0"/>
        <v>66001</v>
      </c>
      <c r="F6" s="3">
        <f t="shared" si="1"/>
        <v>72000</v>
      </c>
    </row>
    <row r="7" spans="1:6" x14ac:dyDescent="0.2">
      <c r="A7" s="2">
        <v>66001</v>
      </c>
      <c r="B7" s="2">
        <v>72000</v>
      </c>
      <c r="C7" s="3">
        <v>3</v>
      </c>
      <c r="D7" s="3">
        <v>6.6000000000000005</v>
      </c>
      <c r="E7" s="3">
        <f t="shared" si="0"/>
        <v>72001</v>
      </c>
      <c r="F7" s="3">
        <f t="shared" si="1"/>
        <v>78000</v>
      </c>
    </row>
    <row r="8" spans="1:6" x14ac:dyDescent="0.2">
      <c r="A8" s="2">
        <v>72001</v>
      </c>
      <c r="B8" s="2">
        <v>78000</v>
      </c>
      <c r="C8" s="3">
        <v>4.1000000000000005</v>
      </c>
      <c r="D8" s="3">
        <v>7.7</v>
      </c>
      <c r="E8" s="3">
        <f t="shared" si="0"/>
        <v>78001</v>
      </c>
      <c r="F8" s="3">
        <f t="shared" si="1"/>
        <v>84000</v>
      </c>
    </row>
    <row r="9" spans="1:6" x14ac:dyDescent="0.2">
      <c r="A9" s="2">
        <v>78001</v>
      </c>
      <c r="B9" s="2">
        <v>84000</v>
      </c>
      <c r="C9" s="3">
        <v>5.2</v>
      </c>
      <c r="D9" s="3">
        <v>8.8000000000000007</v>
      </c>
      <c r="E9" s="3">
        <f t="shared" si="0"/>
        <v>84001</v>
      </c>
      <c r="F9" s="3">
        <f t="shared" si="1"/>
        <v>96000</v>
      </c>
    </row>
    <row r="10" spans="1:6" x14ac:dyDescent="0.2">
      <c r="A10" s="2">
        <v>84001</v>
      </c>
      <c r="B10" s="2">
        <v>96000</v>
      </c>
      <c r="C10" s="3">
        <v>6.8500000000000005</v>
      </c>
      <c r="D10" s="3">
        <v>10.450000000000001</v>
      </c>
      <c r="E10" s="3">
        <f t="shared" si="0"/>
        <v>96001</v>
      </c>
      <c r="F10" s="3">
        <f t="shared" si="1"/>
        <v>108000</v>
      </c>
    </row>
    <row r="11" spans="1:6" x14ac:dyDescent="0.2">
      <c r="A11" s="2">
        <v>96001</v>
      </c>
      <c r="B11" s="2">
        <v>108000</v>
      </c>
      <c r="C11" s="3">
        <v>8.5</v>
      </c>
      <c r="D11" s="3">
        <v>12.100000000000001</v>
      </c>
      <c r="E11" s="3">
        <f t="shared" si="0"/>
        <v>108001</v>
      </c>
      <c r="F11" s="3">
        <f t="shared" si="1"/>
        <v>132000</v>
      </c>
    </row>
    <row r="12" spans="1:6" x14ac:dyDescent="0.2">
      <c r="A12" s="2">
        <v>108001</v>
      </c>
      <c r="B12" s="2">
        <v>132000</v>
      </c>
      <c r="C12" s="3">
        <v>10.700000000000001</v>
      </c>
      <c r="D12" s="3">
        <v>14.3</v>
      </c>
      <c r="E12" s="3">
        <f t="shared" si="0"/>
        <v>132001</v>
      </c>
      <c r="F12" s="3">
        <f t="shared" si="1"/>
        <v>156000</v>
      </c>
    </row>
    <row r="13" spans="1:6" x14ac:dyDescent="0.2">
      <c r="A13" s="2">
        <v>132001</v>
      </c>
      <c r="B13" s="2">
        <v>156000</v>
      </c>
      <c r="C13" s="3">
        <v>13.450000000000001</v>
      </c>
      <c r="D13" s="3">
        <v>17.05</v>
      </c>
      <c r="E13" s="3">
        <f t="shared" si="0"/>
        <v>156001</v>
      </c>
      <c r="F13" s="3">
        <f t="shared" si="1"/>
        <v>180000</v>
      </c>
    </row>
    <row r="14" spans="1:6" x14ac:dyDescent="0.2">
      <c r="A14" s="2">
        <v>156001</v>
      </c>
      <c r="B14" s="2">
        <v>180000</v>
      </c>
      <c r="C14" s="3">
        <v>16.75</v>
      </c>
      <c r="D14" s="3">
        <v>20.350000000000001</v>
      </c>
      <c r="E14" s="3">
        <f t="shared" si="0"/>
        <v>180001</v>
      </c>
      <c r="F14" s="3">
        <f t="shared" si="1"/>
        <v>216000</v>
      </c>
    </row>
    <row r="15" spans="1:6" x14ac:dyDescent="0.2">
      <c r="A15" s="2">
        <v>180001</v>
      </c>
      <c r="B15" s="2">
        <v>216000</v>
      </c>
      <c r="C15" s="3">
        <v>20.6</v>
      </c>
      <c r="D15" s="3">
        <v>24.200000000000003</v>
      </c>
      <c r="E15" s="3">
        <f t="shared" si="0"/>
        <v>216001</v>
      </c>
      <c r="F15" s="3">
        <f t="shared" si="1"/>
        <v>10000000</v>
      </c>
    </row>
    <row r="16" spans="1:6" x14ac:dyDescent="0.2">
      <c r="A16" s="2">
        <v>216001</v>
      </c>
      <c r="B16" s="2">
        <v>10000000</v>
      </c>
      <c r="C16" s="3">
        <v>25</v>
      </c>
      <c r="D16" s="3">
        <v>28.6</v>
      </c>
      <c r="E16" s="3">
        <v>216001</v>
      </c>
      <c r="F16" s="3">
        <v>10000000</v>
      </c>
    </row>
    <row r="17" spans="5:6" x14ac:dyDescent="0.2">
      <c r="E17" s="3"/>
      <c r="F17"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Berechnung des Tarifs</vt:lpstr>
      <vt:lpstr>Feuil1</vt:lpstr>
      <vt:lpstr>'Berechnung des Tarifs'!Zone_d_impression</vt:lpstr>
    </vt:vector>
  </TitlesOfParts>
  <Company>EPFL, CH-1015 Lausanne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Association mamans de jour</dc:creator>
  <cp:lastModifiedBy>Villoz Déborah</cp:lastModifiedBy>
  <cp:lastPrinted>2018-06-26T07:07:12Z</cp:lastPrinted>
  <dcterms:created xsi:type="dcterms:W3CDTF">1999-11-16T12:08:08Z</dcterms:created>
  <dcterms:modified xsi:type="dcterms:W3CDTF">2021-12-17T11:41:20Z</dcterms:modified>
</cp:coreProperties>
</file>